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18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<sst xmlns="http://schemas.openxmlformats.org/spreadsheetml/2006/main" count="54" uniqueCount="37">
  <si>
    <t>Показатели рынка платежных карт в Санкт-Петербурге</t>
  </si>
  <si>
    <t>Наименование банка         </t>
  </si>
  <si>
    <t>Количество карт (шт.)</t>
  </si>
  <si>
    <t>Остатки на картах</t>
  </si>
  <si>
    <t>Кол-во банкоматов в СПб и ЛО</t>
  </si>
  <si>
    <t>Филиалов в СПб и ЛО принимающих Плат.карты</t>
  </si>
  <si>
    <t>Терминалов установленных в торг.-сервисн. предприятиях</t>
  </si>
  <si>
    <t>Получение наличных</t>
  </si>
  <si>
    <t>Visa int.</t>
  </si>
  <si>
    <t>Mastercard</t>
  </si>
  <si>
    <t>ВСЕГО</t>
  </si>
  <si>
    <t>рублевых (тыс.руб.)</t>
  </si>
  <si>
    <t>валютных (тыс.USD)</t>
  </si>
  <si>
    <t>валютных (тыс.EURO)</t>
  </si>
  <si>
    <t>в рублях (тыс.руб)</t>
  </si>
  <si>
    <t>в USD (тыс.USD)</t>
  </si>
  <si>
    <t>ОАО "Балтийский банк"</t>
  </si>
  <si>
    <t>ОАО "БАЛТИНВЕСТБАНК"</t>
  </si>
  <si>
    <t>ОАО "Банк "Санкт-Петербург"</t>
  </si>
  <si>
    <t>ЗАО Банк ВТБ 24</t>
  </si>
  <si>
    <t>"НОМОС-БАНК" (ЗАО) ф-л в СПб</t>
  </si>
  <si>
    <t>ОАО АБ "Россия"</t>
  </si>
  <si>
    <t>Северо-Западный банк Сбербанка России</t>
  </si>
  <si>
    <t>ОАО "Уралсиб" филиал в СПб</t>
  </si>
  <si>
    <t>ОАО "Энергомашбанк"</t>
  </si>
  <si>
    <t>ОАО АКБ "Югра" филиал в Санкт-Петербурге</t>
  </si>
  <si>
    <t>Итого:</t>
  </si>
  <si>
    <t>в EURO (тыс.EURO)</t>
  </si>
  <si>
    <t>ООО "ПромСервисБанк"</t>
  </si>
  <si>
    <t>Кредитные карты</t>
  </si>
  <si>
    <t>ОАО "Банк "Открытие" ф-л "Петровский"</t>
  </si>
  <si>
    <t>ОАО «СИАБ»</t>
  </si>
  <si>
    <t>Изменение к 1.1.2012</t>
  </si>
  <si>
    <t>на 1 июля 2012 года</t>
  </si>
  <si>
    <t>Оплата товаров и услуг за II кв 2012 в рублях (тыс.руб)</t>
  </si>
  <si>
    <t xml:space="preserve"> - </t>
  </si>
  <si>
    <t xml:space="preserve"> -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</si>
</sst>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  <numFmt numFmtId="171" formatCode="_-* #,##0_р_._-;\-* #,##0_р_._-;_-* &quot;-&quot;??_р_._-;_-@_-"/>
    <numFmt numFmtId="172" formatCode="[$-FC19]d\ mmmm\ yyyy\ &quot;г.&quot;"/>
    <numFmt numFmtId="173" formatCode="000000"/>
    <numFmt numFmtId="174" formatCode="#,##0.00_р_."/>
    <numFmt numFmtId="175" formatCode="0.000000"/>
    <numFmt numFmtId="176" formatCode="0.00000"/>
    <numFmt numFmtId="177" formatCode="0.000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5" fillId="0" borderId="3" xfId="0" applyFont="1" applyBorder="1" applyAlignment="1">
      <alignment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5" fillId="0" borderId="5" xfId="0" applyFont="1" applyBorder="1" applyAlignment="1">
      <alignment/>
    </xf>
    <xf numFmtId="0" fontId="0" fillId="0" borderId="6" xfId="0" applyBorder="1" applyAlignment="1">
      <alignment horizontal="left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168" fontId="1" fillId="3" borderId="9" xfId="0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 horizontal="center" wrapText="1"/>
    </xf>
    <xf numFmtId="0" fontId="5" fillId="0" borderId="3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3" xfId="20" applyNumberFormat="1" applyFont="1" applyBorder="1" applyAlignment="1">
      <alignment horizontal="right"/>
    </xf>
    <xf numFmtId="2" fontId="5" fillId="0" borderId="3" xfId="2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right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3" sqref="L13"/>
    </sheetView>
  </sheetViews>
  <sheetFormatPr defaultColWidth="9.00390625" defaultRowHeight="12.75"/>
  <cols>
    <col min="1" max="1" width="46.00390625" style="0" customWidth="1"/>
    <col min="2" max="3" width="10.75390625" style="0" bestFit="1" customWidth="1"/>
    <col min="4" max="4" width="10.75390625" style="0" customWidth="1"/>
    <col min="5" max="5" width="11.75390625" style="0" bestFit="1" customWidth="1"/>
    <col min="6" max="6" width="11.75390625" style="0" customWidth="1"/>
    <col min="7" max="7" width="12.75390625" style="0" bestFit="1" customWidth="1"/>
    <col min="8" max="8" width="10.625" style="0" customWidth="1"/>
    <col min="9" max="9" width="11.625" style="0" customWidth="1"/>
    <col min="10" max="10" width="10.625" style="0" customWidth="1"/>
    <col min="11" max="11" width="13.125" style="0" customWidth="1"/>
    <col min="12" max="12" width="14.25390625" style="0" customWidth="1"/>
    <col min="13" max="13" width="15.625" style="0" customWidth="1"/>
    <col min="14" max="14" width="11.125" style="0" customWidth="1"/>
    <col min="15" max="15" width="12.375" style="0" customWidth="1"/>
    <col min="16" max="16" width="16.00390625" style="0" customWidth="1"/>
  </cols>
  <sheetData>
    <row r="1" ht="12.75">
      <c r="A1" s="1" t="s">
        <v>0</v>
      </c>
    </row>
    <row r="2" ht="12.75">
      <c r="A2" s="1" t="s">
        <v>33</v>
      </c>
    </row>
    <row r="4" spans="1:16" ht="51" customHeight="1">
      <c r="A4" s="31" t="s">
        <v>1</v>
      </c>
      <c r="B4" s="33" t="s">
        <v>2</v>
      </c>
      <c r="C4" s="34"/>
      <c r="D4" s="34"/>
      <c r="E4" s="34"/>
      <c r="F4" s="35"/>
      <c r="G4" s="33" t="s">
        <v>3</v>
      </c>
      <c r="H4" s="34"/>
      <c r="I4" s="35"/>
      <c r="J4" s="36" t="s">
        <v>4</v>
      </c>
      <c r="K4" s="36" t="s">
        <v>5</v>
      </c>
      <c r="L4" s="36" t="s">
        <v>6</v>
      </c>
      <c r="M4" s="28" t="s">
        <v>7</v>
      </c>
      <c r="N4" s="29"/>
      <c r="O4" s="30"/>
      <c r="P4" s="26" t="s">
        <v>34</v>
      </c>
    </row>
    <row r="5" spans="1:16" ht="25.5">
      <c r="A5" s="32"/>
      <c r="B5" s="4" t="s">
        <v>8</v>
      </c>
      <c r="C5" s="4" t="s">
        <v>9</v>
      </c>
      <c r="D5" s="5" t="s">
        <v>29</v>
      </c>
      <c r="E5" s="5" t="s">
        <v>10</v>
      </c>
      <c r="F5" s="5" t="s">
        <v>32</v>
      </c>
      <c r="G5" s="5" t="s">
        <v>11</v>
      </c>
      <c r="H5" s="5" t="s">
        <v>12</v>
      </c>
      <c r="I5" s="5" t="s">
        <v>13</v>
      </c>
      <c r="J5" s="37"/>
      <c r="K5" s="37"/>
      <c r="L5" s="37"/>
      <c r="M5" s="5" t="s">
        <v>14</v>
      </c>
      <c r="N5" s="6" t="s">
        <v>15</v>
      </c>
      <c r="O5" s="7" t="s">
        <v>27</v>
      </c>
      <c r="P5" s="27"/>
    </row>
    <row r="6" spans="1:16" ht="12.75">
      <c r="A6" s="2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5">
        <v>15</v>
      </c>
      <c r="P6" s="14">
        <v>16</v>
      </c>
    </row>
    <row r="7" spans="1:16" ht="12.75">
      <c r="A7" s="9" t="s">
        <v>16</v>
      </c>
      <c r="B7" s="8">
        <v>890619</v>
      </c>
      <c r="C7" s="8">
        <v>392490</v>
      </c>
      <c r="D7" s="8">
        <v>22580</v>
      </c>
      <c r="E7" s="8">
        <v>1283109</v>
      </c>
      <c r="F7" s="17">
        <f>1283109-1314280</f>
        <v>-31171</v>
      </c>
      <c r="G7" s="8">
        <v>14248769</v>
      </c>
      <c r="H7" s="8">
        <v>7989</v>
      </c>
      <c r="I7" s="8">
        <v>5909</v>
      </c>
      <c r="J7" s="23">
        <v>450</v>
      </c>
      <c r="K7" s="23">
        <v>38</v>
      </c>
      <c r="L7" s="23">
        <v>184</v>
      </c>
      <c r="M7" s="8">
        <v>14790584</v>
      </c>
      <c r="N7" s="24">
        <v>710.57</v>
      </c>
      <c r="O7" s="19" t="s">
        <v>35</v>
      </c>
      <c r="P7" s="8">
        <v>423998</v>
      </c>
    </row>
    <row r="8" spans="1:16" ht="12.75">
      <c r="A8" s="9" t="s">
        <v>17</v>
      </c>
      <c r="B8" s="8">
        <v>81154</v>
      </c>
      <c r="C8" s="8">
        <v>1566</v>
      </c>
      <c r="D8" s="20" t="s">
        <v>36</v>
      </c>
      <c r="E8" s="8">
        <v>82819</v>
      </c>
      <c r="F8" s="17">
        <f>82819-88443</f>
        <v>-5624</v>
      </c>
      <c r="G8" s="8">
        <v>568761.62</v>
      </c>
      <c r="H8" s="8">
        <v>867.41</v>
      </c>
      <c r="I8" s="8">
        <v>743.72</v>
      </c>
      <c r="J8" s="23">
        <v>36</v>
      </c>
      <c r="K8" s="23">
        <v>26</v>
      </c>
      <c r="L8" s="18" t="s">
        <v>36</v>
      </c>
      <c r="M8" s="8">
        <v>1231757.13</v>
      </c>
      <c r="N8" s="8">
        <v>74.63</v>
      </c>
      <c r="O8" s="8">
        <v>156.12</v>
      </c>
      <c r="P8" s="19" t="s">
        <v>36</v>
      </c>
    </row>
    <row r="9" spans="1:16" ht="12.75">
      <c r="A9" s="9" t="s">
        <v>18</v>
      </c>
      <c r="B9" s="8">
        <v>178360</v>
      </c>
      <c r="C9" s="8">
        <v>362054</v>
      </c>
      <c r="D9" s="8">
        <v>1292</v>
      </c>
      <c r="E9" s="8">
        <v>736333</v>
      </c>
      <c r="F9" s="17">
        <f>736333-716218</f>
        <v>20115</v>
      </c>
      <c r="G9" s="8">
        <v>13893227</v>
      </c>
      <c r="H9" s="8">
        <v>13814</v>
      </c>
      <c r="I9" s="8">
        <v>16747</v>
      </c>
      <c r="J9" s="23">
        <v>514</v>
      </c>
      <c r="K9" s="23">
        <v>35</v>
      </c>
      <c r="L9" s="23">
        <v>6217</v>
      </c>
      <c r="M9" s="8">
        <v>27754949</v>
      </c>
      <c r="N9" s="8">
        <v>2128</v>
      </c>
      <c r="O9" s="8">
        <v>2477</v>
      </c>
      <c r="P9" s="8">
        <v>4309369</v>
      </c>
    </row>
    <row r="10" spans="1:16" ht="12.75">
      <c r="A10" s="9" t="s">
        <v>19</v>
      </c>
      <c r="B10" s="8">
        <v>1806501</v>
      </c>
      <c r="C10" s="8">
        <v>114255</v>
      </c>
      <c r="D10" s="8">
        <v>1079196</v>
      </c>
      <c r="E10" s="8">
        <v>1920756</v>
      </c>
      <c r="F10" s="17">
        <f>1920756-1690843</f>
        <v>229913</v>
      </c>
      <c r="G10" s="8">
        <v>22595229</v>
      </c>
      <c r="H10" s="8">
        <v>16825</v>
      </c>
      <c r="I10" s="8">
        <v>13098</v>
      </c>
      <c r="J10" s="23">
        <v>603</v>
      </c>
      <c r="K10" s="23">
        <v>51</v>
      </c>
      <c r="L10" s="23">
        <v>1131</v>
      </c>
      <c r="M10" s="8">
        <v>49097050</v>
      </c>
      <c r="N10" s="19" t="s">
        <v>36</v>
      </c>
      <c r="O10" s="19" t="s">
        <v>36</v>
      </c>
      <c r="P10" s="8">
        <v>6750524</v>
      </c>
    </row>
    <row r="11" spans="1:16" ht="12.75">
      <c r="A11" s="9" t="s">
        <v>30</v>
      </c>
      <c r="B11" s="8">
        <v>135118</v>
      </c>
      <c r="C11" s="8">
        <v>23610</v>
      </c>
      <c r="D11" s="8">
        <v>20501</v>
      </c>
      <c r="E11" s="8">
        <v>158728</v>
      </c>
      <c r="F11" s="17">
        <f>158728-124084</f>
        <v>34644</v>
      </c>
      <c r="G11" s="8">
        <v>1647656</v>
      </c>
      <c r="H11" s="8">
        <v>590</v>
      </c>
      <c r="I11" s="8">
        <v>664</v>
      </c>
      <c r="J11" s="23">
        <v>147</v>
      </c>
      <c r="K11" s="23">
        <v>229</v>
      </c>
      <c r="L11" s="23">
        <v>314</v>
      </c>
      <c r="M11" s="8">
        <v>7371748</v>
      </c>
      <c r="N11" s="8">
        <v>65</v>
      </c>
      <c r="O11" s="8">
        <v>124</v>
      </c>
      <c r="P11" s="8">
        <v>183891</v>
      </c>
    </row>
    <row r="12" spans="1:16" ht="12.75">
      <c r="A12" s="9" t="s">
        <v>20</v>
      </c>
      <c r="B12" s="8">
        <v>25484</v>
      </c>
      <c r="C12" s="8">
        <v>4498</v>
      </c>
      <c r="D12" s="8">
        <v>1171</v>
      </c>
      <c r="E12" s="8">
        <v>29982</v>
      </c>
      <c r="F12" s="17">
        <f>29982-29556</f>
        <v>426</v>
      </c>
      <c r="G12" s="8">
        <v>427703.6</v>
      </c>
      <c r="H12" s="8">
        <v>656.53</v>
      </c>
      <c r="I12" s="8">
        <v>485.6</v>
      </c>
      <c r="J12" s="23">
        <v>94</v>
      </c>
      <c r="K12" s="23">
        <v>9</v>
      </c>
      <c r="L12" s="23">
        <v>138</v>
      </c>
      <c r="M12" s="8">
        <v>1990680.69</v>
      </c>
      <c r="N12" s="8">
        <v>242.98</v>
      </c>
      <c r="O12" s="8">
        <v>125.25</v>
      </c>
      <c r="P12" s="8">
        <v>102540.49</v>
      </c>
    </row>
    <row r="13" spans="1:16" ht="12.75">
      <c r="A13" s="9" t="s">
        <v>28</v>
      </c>
      <c r="B13" s="8">
        <v>4369</v>
      </c>
      <c r="C13" s="8">
        <v>6</v>
      </c>
      <c r="D13" s="20" t="s">
        <v>36</v>
      </c>
      <c r="E13" s="8">
        <v>4401</v>
      </c>
      <c r="F13" s="17">
        <f>4401-6077</f>
        <v>-1676</v>
      </c>
      <c r="G13" s="8">
        <v>300520.84</v>
      </c>
      <c r="H13" s="8">
        <v>7.28</v>
      </c>
      <c r="I13" s="8">
        <v>17.85</v>
      </c>
      <c r="J13" s="18">
        <v>12</v>
      </c>
      <c r="K13" s="18">
        <v>5</v>
      </c>
      <c r="L13" s="18">
        <v>2</v>
      </c>
      <c r="M13" s="8">
        <v>199676.92</v>
      </c>
      <c r="N13" s="8">
        <v>0.15</v>
      </c>
      <c r="O13" s="19">
        <v>0</v>
      </c>
      <c r="P13" s="8">
        <v>6480.86</v>
      </c>
    </row>
    <row r="14" spans="1:16" ht="12.75">
      <c r="A14" s="10" t="s">
        <v>21</v>
      </c>
      <c r="B14" s="8">
        <v>45486</v>
      </c>
      <c r="C14" s="8">
        <v>746</v>
      </c>
      <c r="D14" s="20" t="s">
        <v>36</v>
      </c>
      <c r="E14" s="8">
        <v>46232</v>
      </c>
      <c r="F14" s="17">
        <f>46232-47249</f>
        <v>-1017</v>
      </c>
      <c r="G14" s="8">
        <v>1648121.79</v>
      </c>
      <c r="H14" s="8">
        <v>1175.34</v>
      </c>
      <c r="I14" s="8">
        <v>27.17</v>
      </c>
      <c r="J14" s="23">
        <v>66</v>
      </c>
      <c r="K14" s="23">
        <v>20</v>
      </c>
      <c r="L14" s="18" t="s">
        <v>36</v>
      </c>
      <c r="M14" s="8">
        <v>1651713.81</v>
      </c>
      <c r="N14" s="8">
        <v>9.76</v>
      </c>
      <c r="O14" s="19" t="s">
        <v>36</v>
      </c>
      <c r="P14" s="19" t="s">
        <v>36</v>
      </c>
    </row>
    <row r="15" spans="1:16" ht="12.75">
      <c r="A15" s="11" t="s">
        <v>22</v>
      </c>
      <c r="B15" s="20">
        <v>1534194</v>
      </c>
      <c r="C15" s="20">
        <v>4973438</v>
      </c>
      <c r="D15" s="20">
        <v>475864</v>
      </c>
      <c r="E15" s="17">
        <v>6518882</v>
      </c>
      <c r="F15" s="17">
        <f>6518882-6314441</f>
        <v>204441</v>
      </c>
      <c r="G15" s="20">
        <v>93735181.66219</v>
      </c>
      <c r="H15" s="25">
        <v>47175.15664</v>
      </c>
      <c r="I15" s="25">
        <v>29249.66707</v>
      </c>
      <c r="J15" s="18">
        <v>3215</v>
      </c>
      <c r="K15" s="18">
        <v>535</v>
      </c>
      <c r="L15" s="18">
        <v>12496</v>
      </c>
      <c r="M15" s="21">
        <v>116585919</v>
      </c>
      <c r="N15" s="22">
        <v>9183.66808</v>
      </c>
      <c r="O15" s="22">
        <v>5270.00491</v>
      </c>
      <c r="P15" s="21">
        <v>55644610</v>
      </c>
    </row>
    <row r="16" spans="1:16" ht="12.75">
      <c r="A16" s="12" t="s">
        <v>31</v>
      </c>
      <c r="B16" s="8">
        <v>2252</v>
      </c>
      <c r="C16" s="8">
        <v>23953</v>
      </c>
      <c r="D16" s="20" t="s">
        <v>36</v>
      </c>
      <c r="E16" s="8">
        <v>26215</v>
      </c>
      <c r="F16" s="17">
        <f>26215-25439</f>
        <v>776</v>
      </c>
      <c r="G16" s="8">
        <v>347910.79</v>
      </c>
      <c r="H16" s="8">
        <v>128.89</v>
      </c>
      <c r="I16" s="8">
        <v>814.95</v>
      </c>
      <c r="J16" s="18">
        <v>11</v>
      </c>
      <c r="K16" s="18">
        <v>35</v>
      </c>
      <c r="L16" s="18">
        <v>724</v>
      </c>
      <c r="M16" s="8">
        <v>801659.21</v>
      </c>
      <c r="N16" s="8">
        <v>33.26</v>
      </c>
      <c r="O16" s="8">
        <v>5.67</v>
      </c>
      <c r="P16" s="8">
        <v>749225.78</v>
      </c>
    </row>
    <row r="17" spans="1:16" ht="12.75">
      <c r="A17" s="11" t="s">
        <v>23</v>
      </c>
      <c r="B17" s="8">
        <v>63092</v>
      </c>
      <c r="C17" s="8">
        <v>12815</v>
      </c>
      <c r="D17" s="8">
        <v>14534</v>
      </c>
      <c r="E17" s="8">
        <v>75907</v>
      </c>
      <c r="F17" s="20">
        <f>75907-77592</f>
        <v>-1685</v>
      </c>
      <c r="G17" s="8">
        <v>956060</v>
      </c>
      <c r="H17" s="8">
        <v>1253</v>
      </c>
      <c r="I17" s="8">
        <v>869</v>
      </c>
      <c r="J17" s="23">
        <v>129</v>
      </c>
      <c r="K17" s="23">
        <v>20</v>
      </c>
      <c r="L17" s="23">
        <v>860</v>
      </c>
      <c r="M17" s="8">
        <v>1900361</v>
      </c>
      <c r="N17" s="8" t="s">
        <v>36</v>
      </c>
      <c r="O17" s="8" t="s">
        <v>36</v>
      </c>
      <c r="P17" s="8">
        <v>1096029</v>
      </c>
    </row>
    <row r="18" spans="1:16" ht="12.75">
      <c r="A18" s="13" t="s">
        <v>24</v>
      </c>
      <c r="B18" s="17">
        <v>26564</v>
      </c>
      <c r="C18" s="20">
        <v>0</v>
      </c>
      <c r="D18" s="20" t="s">
        <v>36</v>
      </c>
      <c r="E18" s="17">
        <v>26566</v>
      </c>
      <c r="F18" s="17">
        <f>26566-26157</f>
        <v>409</v>
      </c>
      <c r="G18" s="17">
        <v>397512.64</v>
      </c>
      <c r="H18" s="20">
        <v>295.68</v>
      </c>
      <c r="I18" s="20">
        <v>0.75</v>
      </c>
      <c r="J18" s="18">
        <v>29</v>
      </c>
      <c r="K18" s="18">
        <v>19</v>
      </c>
      <c r="L18" s="18" t="s">
        <v>36</v>
      </c>
      <c r="M18" s="19">
        <v>328890.29</v>
      </c>
      <c r="N18" s="19" t="s">
        <v>36</v>
      </c>
      <c r="O18" s="19" t="s">
        <v>36</v>
      </c>
      <c r="P18" s="19" t="s">
        <v>36</v>
      </c>
    </row>
    <row r="19" spans="1:16" ht="12.75">
      <c r="A19" s="9" t="s">
        <v>25</v>
      </c>
      <c r="B19" s="8"/>
      <c r="C19" s="8"/>
      <c r="D19" s="8"/>
      <c r="E19" s="8"/>
      <c r="F19" s="17"/>
      <c r="G19" s="8"/>
      <c r="H19" s="8"/>
      <c r="I19" s="8"/>
      <c r="J19" s="18"/>
      <c r="K19" s="18"/>
      <c r="L19" s="18"/>
      <c r="M19" s="8"/>
      <c r="N19" s="19"/>
      <c r="O19" s="8"/>
      <c r="P19" s="8"/>
    </row>
    <row r="20" spans="1:16" ht="12.75">
      <c r="A20" s="3" t="s">
        <v>26</v>
      </c>
      <c r="B20" s="16">
        <f aca="true" t="shared" si="0" ref="B20:P20">SUM(B7:B19)</f>
        <v>4793193</v>
      </c>
      <c r="C20" s="16">
        <f t="shared" si="0"/>
        <v>5909431</v>
      </c>
      <c r="D20" s="16">
        <f t="shared" si="0"/>
        <v>1615138</v>
      </c>
      <c r="E20" s="16">
        <f t="shared" si="0"/>
        <v>10909930</v>
      </c>
      <c r="F20" s="16">
        <f t="shared" si="0"/>
        <v>449551</v>
      </c>
      <c r="G20" s="16">
        <f t="shared" si="0"/>
        <v>150766653.94219</v>
      </c>
      <c r="H20" s="16">
        <f t="shared" si="0"/>
        <v>90777.28663999999</v>
      </c>
      <c r="I20" s="16">
        <f t="shared" si="0"/>
        <v>68626.70706999999</v>
      </c>
      <c r="J20" s="16">
        <f t="shared" si="0"/>
        <v>5306</v>
      </c>
      <c r="K20" s="16">
        <f t="shared" si="0"/>
        <v>1022</v>
      </c>
      <c r="L20" s="16">
        <f t="shared" si="0"/>
        <v>22066</v>
      </c>
      <c r="M20" s="16">
        <f t="shared" si="0"/>
        <v>223704989.05</v>
      </c>
      <c r="N20" s="16">
        <f t="shared" si="0"/>
        <v>12448.01808</v>
      </c>
      <c r="O20" s="16">
        <f t="shared" si="0"/>
        <v>8158.04491</v>
      </c>
      <c r="P20" s="16">
        <f t="shared" si="0"/>
        <v>69266668.13</v>
      </c>
    </row>
  </sheetData>
  <mergeCells count="8">
    <mergeCell ref="P4:P5"/>
    <mergeCell ref="M4:O4"/>
    <mergeCell ref="A4:A5"/>
    <mergeCell ref="B4:F4"/>
    <mergeCell ref="G4:I4"/>
    <mergeCell ref="J4:J5"/>
    <mergeCell ref="K4:K5"/>
    <mergeCell ref="L4:L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2007-07-29T12:01:15Z</dcterms:created>
  <dcterms:modified xsi:type="dcterms:W3CDTF">2012-07-25T12:24:45Z</dcterms:modified>
  <cp:category/>
  <cp:version/>
  <cp:contentType/>
  <cp:contentStatus/>
</cp:coreProperties>
</file>